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" windowWidth="18960" windowHeight="10293"/>
  </bookViews>
  <sheets>
    <sheet name="RB45" sheetId="37" r:id="rId1"/>
  </sheets>
  <definedNames>
    <definedName name="_xlnm.Print_Area" localSheetId="0">'RB45'!$A$1:$R$19</definedName>
  </definedNames>
  <calcPr calcId="125725"/>
</workbook>
</file>

<file path=xl/calcChain.xml><?xml version="1.0" encoding="utf-8"?>
<calcChain xmlns="http://schemas.openxmlformats.org/spreadsheetml/2006/main">
  <c r="G2" i="37"/>
  <c r="H2"/>
  <c r="J2"/>
  <c r="Q19" l="1"/>
  <c r="K19"/>
  <c r="I19"/>
  <c r="Q18"/>
  <c r="K18"/>
  <c r="I18"/>
  <c r="Q17"/>
  <c r="K17"/>
  <c r="I17"/>
  <c r="Q16"/>
  <c r="K16"/>
  <c r="I16"/>
  <c r="I2" s="1"/>
  <c r="K2" s="1"/>
  <c r="Q15"/>
  <c r="K15"/>
  <c r="I15"/>
  <c r="Q14"/>
  <c r="K14"/>
  <c r="I14"/>
  <c r="Q13"/>
  <c r="K13"/>
  <c r="I13"/>
  <c r="Q4"/>
  <c r="Q9" l="1"/>
  <c r="K9"/>
  <c r="I9"/>
  <c r="I7" l="1"/>
  <c r="K7"/>
  <c r="Q7"/>
</calcChain>
</file>

<file path=xl/sharedStrings.xml><?xml version="1.0" encoding="utf-8"?>
<sst xmlns="http://schemas.openxmlformats.org/spreadsheetml/2006/main" count="112" uniqueCount="53">
  <si>
    <r>
      <rPr>
        <b/>
        <i/>
        <sz val="7.5"/>
        <rFont val="Calibri"/>
        <family val="2"/>
      </rPr>
      <t xml:space="preserve">Un
</t>
    </r>
    <r>
      <rPr>
        <b/>
        <sz val="7.5"/>
        <rFont val="Calibri"/>
        <family val="2"/>
      </rPr>
      <t>[V]</t>
    </r>
  </si>
  <si>
    <r>
      <rPr>
        <b/>
        <i/>
        <sz val="7.5"/>
        <rFont val="Calibri"/>
        <family val="2"/>
      </rPr>
      <t xml:space="preserve">Pi
</t>
    </r>
    <r>
      <rPr>
        <b/>
        <sz val="7.5"/>
        <rFont val="Calibri"/>
        <family val="2"/>
      </rPr>
      <t>[kW]</t>
    </r>
  </si>
  <si>
    <r>
      <rPr>
        <b/>
        <sz val="7.5"/>
        <rFont val="Calibri"/>
        <family val="2"/>
      </rPr>
      <t>délka [m]</t>
    </r>
  </si>
  <si>
    <r>
      <rPr>
        <b/>
        <sz val="7.5"/>
        <rFont val="Calibri"/>
        <family val="2"/>
      </rPr>
      <t>navržený kabel</t>
    </r>
  </si>
  <si>
    <r>
      <rPr>
        <b/>
        <sz val="7.5"/>
        <rFont val="Calibri"/>
        <family val="2"/>
      </rPr>
      <t>poznámka</t>
    </r>
  </si>
  <si>
    <t>NA P Á J E N O    Z</t>
  </si>
  <si>
    <t xml:space="preserve">S P O T Ř E B I Č
</t>
  </si>
  <si>
    <r>
      <rPr>
        <b/>
        <sz val="7.5"/>
        <rFont val="Calibri"/>
        <family val="2"/>
      </rPr>
      <t>jištění
[A]    char.</t>
    </r>
  </si>
  <si>
    <t>P O D L A Ž Í</t>
  </si>
  <si>
    <t>M Í S T N O S T</t>
  </si>
  <si>
    <r>
      <rPr>
        <b/>
        <i/>
        <sz val="7.5"/>
        <rFont val="Symbol"/>
        <family val="1"/>
      </rPr>
      <t xml:space="preserve">
</t>
    </r>
    <r>
      <rPr>
        <b/>
        <sz val="7.5"/>
        <rFont val="Calibri"/>
        <family val="2"/>
      </rPr>
      <t>‐</t>
    </r>
  </si>
  <si>
    <r>
      <rPr>
        <b/>
        <i/>
        <sz val="7.5"/>
        <rFont val="Calibri"/>
        <family val="2"/>
      </rPr>
      <t xml:space="preserve">cos </t>
    </r>
    <r>
      <rPr>
        <b/>
        <i/>
        <sz val="7.5"/>
        <rFont val="Symbol"/>
        <family val="1"/>
      </rPr>
      <t xml:space="preserve">
</t>
    </r>
    <r>
      <rPr>
        <b/>
        <sz val="7.5"/>
        <rFont val="Calibri"/>
        <family val="2"/>
      </rPr>
      <t>‐</t>
    </r>
  </si>
  <si>
    <t>B</t>
  </si>
  <si>
    <t>WL-</t>
  </si>
  <si>
    <r>
      <rPr>
        <b/>
        <i/>
        <sz val="7.5"/>
        <rFont val="Calibri"/>
        <family val="2"/>
      </rPr>
      <t xml:space="preserve">Ps
</t>
    </r>
    <r>
      <rPr>
        <b/>
        <sz val="7.5"/>
        <rFont val="Calibri"/>
        <family val="2"/>
      </rPr>
      <t>[kW]</t>
    </r>
  </si>
  <si>
    <r>
      <rPr>
        <b/>
        <i/>
        <sz val="7.5"/>
        <rFont val="Calibri"/>
        <family val="2"/>
      </rPr>
      <t xml:space="preserve">Ins
</t>
    </r>
    <r>
      <rPr>
        <b/>
        <sz val="7.5"/>
        <rFont val="Calibri"/>
        <family val="2"/>
      </rPr>
      <t xml:space="preserve">[A] </t>
    </r>
  </si>
  <si>
    <t>Označení kabelu</t>
  </si>
  <si>
    <t>revize</t>
  </si>
  <si>
    <t>00</t>
  </si>
  <si>
    <t>Osvětlení</t>
  </si>
  <si>
    <t>Svítidla - napájení</t>
  </si>
  <si>
    <t>Zásuvky 230V/16A</t>
  </si>
  <si>
    <t>Hlavní přívod</t>
  </si>
  <si>
    <t>Chodba</t>
  </si>
  <si>
    <t>01</t>
  </si>
  <si>
    <t>02</t>
  </si>
  <si>
    <t>CYKY-J 3x1,5</t>
  </si>
  <si>
    <t>A-F</t>
  </si>
  <si>
    <t>03</t>
  </si>
  <si>
    <t>CYKY-J 3x2,5</t>
  </si>
  <si>
    <t>04</t>
  </si>
  <si>
    <t>05</t>
  </si>
  <si>
    <t>06</t>
  </si>
  <si>
    <t>07</t>
  </si>
  <si>
    <t>08</t>
  </si>
  <si>
    <t>Zásuvky 230V/16A - Všeobecné</t>
  </si>
  <si>
    <t>09</t>
  </si>
  <si>
    <t>CYKY-J 4x10</t>
  </si>
  <si>
    <t>A-C</t>
  </si>
  <si>
    <t>Zásuvky 230V/16A - Lednice</t>
  </si>
  <si>
    <t>Zásuvka 230V/16A - Sporák kombi</t>
  </si>
  <si>
    <t>Zásuvka 230V/16A - Linka</t>
  </si>
  <si>
    <t>Zásuvka 230V/16A - pračka, všeob.</t>
  </si>
  <si>
    <t>9.NP</t>
  </si>
  <si>
    <t>9.01 - Pokoj, 9.04 - Ložnice, 9.05 - Pokoj</t>
  </si>
  <si>
    <t>9.08 - Kuchyň, 9.09 - Koupelna, 9.10 - WC, 9.13 - Předsíň</t>
  </si>
  <si>
    <t>9.01 - Pokoj, 9.05 - Pokoj</t>
  </si>
  <si>
    <t>9.04 - Ložnice</t>
  </si>
  <si>
    <t>9.08 - Kuchyň</t>
  </si>
  <si>
    <t>9.13 - Předsíň, 9.09 - Koupelna</t>
  </si>
  <si>
    <t>RB45 - Rozvaděč bytové jednotky</t>
  </si>
  <si>
    <t>RB45</t>
  </si>
  <si>
    <t>RE9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</si>
</sst>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color rgb="FF000000"/>
      <name val="Times New Roman"/>
      <charset val="204"/>
    </font>
    <font>
      <b/>
      <i/>
      <sz val="7.5"/>
      <name val="Calibri"/>
      <family val="2"/>
    </font>
    <font>
      <b/>
      <sz val="7.5"/>
      <name val="Calibri"/>
      <family val="2"/>
    </font>
    <font>
      <b/>
      <sz val="7.5"/>
      <name val="Calibri"/>
      <family val="2"/>
      <charset val="238"/>
    </font>
    <font>
      <b/>
      <sz val="7.5"/>
      <name val="Times New Roman"/>
      <family val="1"/>
      <charset val="238"/>
    </font>
    <font>
      <b/>
      <sz val="7.5"/>
      <color rgb="FF000000"/>
      <name val="Times New Roman"/>
      <family val="1"/>
      <charset val="238"/>
    </font>
    <font>
      <b/>
      <i/>
      <sz val="7.5"/>
      <name val="Symbol"/>
      <family val="1"/>
    </font>
    <font>
      <b/>
      <sz val="8"/>
      <name val="Calibri"/>
      <family val="2"/>
    </font>
    <font>
      <sz val="8"/>
      <color rgb="FF000000"/>
      <name val="Times New Roman"/>
      <family val="1"/>
      <charset val="238"/>
    </font>
    <font>
      <b/>
      <sz val="11"/>
      <name val="Calibri"/>
      <family val="2"/>
    </font>
    <font>
      <b/>
      <sz val="7.5"/>
      <color rgb="FF000000"/>
      <name val="Calibri"/>
      <family val="2"/>
    </font>
    <font>
      <sz val="7.5"/>
      <name val="Calibri"/>
      <family val="2"/>
      <charset val="238"/>
    </font>
    <font>
      <sz val="7.5"/>
      <color rgb="FF000000"/>
      <name val="Calibri"/>
      <family val="2"/>
    </font>
    <font>
      <sz val="7"/>
      <color rgb="FF000000"/>
      <name val="Calibri"/>
      <family val="2"/>
      <charset val="238"/>
      <scheme val="minor"/>
    </font>
    <font>
      <b/>
      <sz val="10"/>
      <name val="ISOCPEUR"/>
      <family val="2"/>
      <charset val="238"/>
    </font>
    <font>
      <b/>
      <i/>
      <sz val="10"/>
      <name val="ISOCPEUR"/>
      <family val="2"/>
      <charset val="238"/>
    </font>
    <font>
      <sz val="9"/>
      <color rgb="FF000000"/>
      <name val="ISOCPEUR"/>
      <family val="2"/>
      <charset val="238"/>
    </font>
    <font>
      <sz val="10"/>
      <name val="ISOCPEUR"/>
      <family val="2"/>
      <charset val="238"/>
    </font>
    <font>
      <b/>
      <sz val="10"/>
      <color rgb="FF000000"/>
      <name val="ISOCPEUR"/>
      <family val="2"/>
      <charset val="238"/>
    </font>
    <font>
      <sz val="10"/>
      <color rgb="FF000000"/>
      <name val="ISOCPEUR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" fontId="10" fillId="2" borderId="2" xfId="0" applyNumberFormat="1" applyFont="1" applyFill="1" applyBorder="1" applyAlignment="1">
      <alignment horizontal="center" vertical="center" shrinkToFit="1"/>
    </xf>
    <xf numFmtId="9" fontId="10" fillId="2" borderId="2" xfId="0" applyNumberFormat="1" applyFont="1" applyFill="1" applyBorder="1" applyAlignment="1">
      <alignment horizontal="center" vertical="center" shrinkToFit="1"/>
    </xf>
    <xf numFmtId="2" fontId="10" fillId="2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49" fontId="14" fillId="0" borderId="2" xfId="0" applyNumberFormat="1" applyFont="1" applyFill="1" applyBorder="1" applyAlignment="1">
      <alignment horizontal="center" wrapText="1"/>
    </xf>
    <xf numFmtId="49" fontId="18" fillId="0" borderId="2" xfId="0" applyNumberFormat="1" applyFont="1" applyFill="1" applyBorder="1" applyAlignment="1">
      <alignment horizontal="center" wrapText="1"/>
    </xf>
    <xf numFmtId="1" fontId="19" fillId="0" borderId="2" xfId="0" applyNumberFormat="1" applyFont="1" applyFill="1" applyBorder="1" applyAlignment="1">
      <alignment horizontal="center" shrinkToFit="1"/>
    </xf>
    <xf numFmtId="49" fontId="8" fillId="2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textRotation="90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 indent="2"/>
    </xf>
    <xf numFmtId="0" fontId="17" fillId="0" borderId="2" xfId="0" applyNumberFormat="1" applyFont="1" applyFill="1" applyBorder="1" applyAlignment="1">
      <alignment horizontal="left" wrapText="1"/>
    </xf>
    <xf numFmtId="164" fontId="19" fillId="0" borderId="2" xfId="0" applyNumberFormat="1" applyFont="1" applyFill="1" applyBorder="1" applyAlignment="1">
      <alignment horizontal="center" shrinkToFit="1"/>
    </xf>
    <xf numFmtId="9" fontId="19" fillId="0" borderId="2" xfId="0" applyNumberFormat="1" applyFont="1" applyFill="1" applyBorder="1" applyAlignment="1">
      <alignment horizontal="center" shrinkToFit="1"/>
    </xf>
    <xf numFmtId="0" fontId="17" fillId="0" borderId="2" xfId="0" applyFont="1" applyFill="1" applyBorder="1" applyAlignment="1">
      <alignment horizontal="right" wrapText="1"/>
    </xf>
    <xf numFmtId="1" fontId="19" fillId="0" borderId="2" xfId="0" applyNumberFormat="1" applyFont="1" applyFill="1" applyBorder="1" applyAlignment="1">
      <alignment horizontal="right" shrinkToFit="1"/>
    </xf>
    <xf numFmtId="0" fontId="15" fillId="3" borderId="2" xfId="0" applyFont="1" applyFill="1" applyBorder="1" applyAlignment="1">
      <alignment horizontal="left" wrapText="1"/>
    </xf>
    <xf numFmtId="164" fontId="12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right" vertical="center" wrapText="1"/>
    </xf>
    <xf numFmtId="1" fontId="12" fillId="0" borderId="2" xfId="0" applyNumberFormat="1" applyFont="1" applyFill="1" applyBorder="1" applyAlignment="1">
      <alignment horizontal="right" vertical="center" shrinkToFit="1"/>
    </xf>
    <xf numFmtId="0" fontId="13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shrinkToFit="1"/>
    </xf>
    <xf numFmtId="0" fontId="15" fillId="4" borderId="2" xfId="0" applyFont="1" applyFill="1" applyBorder="1" applyAlignment="1">
      <alignment horizontal="left" wrapText="1"/>
    </xf>
    <xf numFmtId="0" fontId="15" fillId="5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1B63B3"/>
      <color rgb="FF000000"/>
      <color rgb="FFF5354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S19"/>
  <sheetViews>
    <sheetView tabSelected="1" view="pageBreakPreview" zoomScale="130" zoomScaleNormal="100" zoomScaleSheetLayoutView="130" workbookViewId="0">
      <selection activeCell="C5" sqref="C5"/>
    </sheetView>
  </sheetViews>
  <sheetFormatPr defaultRowHeight="12.7"/>
  <cols>
    <col min="1" max="1" width="8.1328125" customWidth="1"/>
    <col min="2" max="2" width="27.59765625" customWidth="1"/>
    <col min="3" max="3" width="5" customWidth="1"/>
    <col min="4" max="4" width="6.796875" customWidth="1"/>
    <col min="5" max="5" width="32.9296875" customWidth="1"/>
    <col min="6" max="6" width="4.6640625" customWidth="1"/>
    <col min="7" max="7" width="4.86328125" customWidth="1"/>
    <col min="8" max="8" width="4.796875" customWidth="1"/>
    <col min="9" max="9" width="4.19921875" customWidth="1"/>
    <col min="10" max="10" width="4.33203125" customWidth="1"/>
    <col min="11" max="11" width="4.46484375" customWidth="1"/>
    <col min="12" max="12" width="4.1328125" customWidth="1"/>
    <col min="13" max="13" width="4.33203125" customWidth="1"/>
    <col min="14" max="14" width="4.06640625" customWidth="1"/>
    <col min="15" max="15" width="16.796875" customWidth="1"/>
    <col min="16" max="16" width="4.796875" customWidth="1"/>
    <col min="17" max="17" width="5.6640625" customWidth="1"/>
    <col min="18" max="18" width="14.73046875" customWidth="1"/>
    <col min="19" max="19" width="5.19921875" style="2" customWidth="1"/>
  </cols>
  <sheetData>
    <row r="1" spans="1:19" ht="76.2" customHeight="1" thickBot="1">
      <c r="A1" s="26" t="s">
        <v>8</v>
      </c>
      <c r="B1" s="26" t="s">
        <v>9</v>
      </c>
      <c r="C1" s="26" t="s">
        <v>5</v>
      </c>
      <c r="D1" s="26" t="s">
        <v>6</v>
      </c>
      <c r="E1" s="27"/>
      <c r="F1" s="28" t="s">
        <v>0</v>
      </c>
      <c r="G1" s="28" t="s">
        <v>1</v>
      </c>
      <c r="H1" s="29" t="s">
        <v>10</v>
      </c>
      <c r="I1" s="6" t="s">
        <v>14</v>
      </c>
      <c r="J1" s="30" t="s">
        <v>11</v>
      </c>
      <c r="K1" s="31" t="s">
        <v>15</v>
      </c>
      <c r="L1" s="47" t="s">
        <v>7</v>
      </c>
      <c r="M1" s="47"/>
      <c r="N1" s="32" t="s">
        <v>2</v>
      </c>
      <c r="O1" s="33" t="s">
        <v>3</v>
      </c>
      <c r="P1" s="48" t="s">
        <v>16</v>
      </c>
      <c r="Q1" s="49"/>
      <c r="R1" s="8" t="s">
        <v>4</v>
      </c>
      <c r="S1" s="1" t="s">
        <v>17</v>
      </c>
    </row>
    <row r="2" spans="1:19" s="3" customFormat="1" ht="17.7" customHeight="1">
      <c r="A2" s="6"/>
      <c r="B2" s="7"/>
      <c r="C2" s="8"/>
      <c r="D2" s="7"/>
      <c r="E2" s="9" t="s">
        <v>50</v>
      </c>
      <c r="F2" s="10">
        <v>230</v>
      </c>
      <c r="G2" s="10">
        <f>SUM(G3:G19)</f>
        <v>6.1499999999999995</v>
      </c>
      <c r="H2" s="11">
        <f>AVERAGE(H3:H19)</f>
        <v>0.67777777777777759</v>
      </c>
      <c r="I2" s="10">
        <f>SUM(I3:I19)</f>
        <v>4.0549999999999997</v>
      </c>
      <c r="J2" s="12">
        <f>AVERAGE(J3:J19)</f>
        <v>0.95000000000000007</v>
      </c>
      <c r="K2" s="10">
        <f>I2*1000/230</f>
        <v>17.630434782608695</v>
      </c>
      <c r="L2" s="7"/>
      <c r="M2" s="7"/>
      <c r="N2" s="7"/>
      <c r="O2" s="7"/>
      <c r="P2" s="7"/>
      <c r="Q2" s="7"/>
      <c r="R2" s="7"/>
      <c r="S2" s="23"/>
    </row>
    <row r="3" spans="1:19" s="3" customFormat="1" ht="17.45" customHeight="1">
      <c r="A3" s="13"/>
      <c r="B3" s="13"/>
      <c r="C3" s="14"/>
      <c r="D3" s="15"/>
      <c r="E3" s="46" t="s">
        <v>22</v>
      </c>
      <c r="F3" s="16"/>
      <c r="G3" s="40"/>
      <c r="H3" s="40"/>
      <c r="I3" s="40"/>
      <c r="J3" s="40"/>
      <c r="K3" s="40"/>
      <c r="L3" s="16"/>
      <c r="M3" s="41"/>
      <c r="N3" s="42"/>
      <c r="O3" s="13"/>
      <c r="P3" s="13"/>
      <c r="Q3" s="17"/>
      <c r="R3" s="43"/>
      <c r="S3" s="25"/>
    </row>
    <row r="4" spans="1:19" s="4" customFormat="1" ht="24.45" customHeight="1">
      <c r="A4" s="19" t="s">
        <v>43</v>
      </c>
      <c r="B4" s="34" t="s">
        <v>23</v>
      </c>
      <c r="C4" s="20" t="s">
        <v>52</v>
      </c>
      <c r="D4" s="21" t="s">
        <v>51</v>
      </c>
      <c r="E4" s="19" t="s">
        <v>22</v>
      </c>
      <c r="F4" s="22">
        <v>230</v>
      </c>
      <c r="G4" s="44"/>
      <c r="H4" s="36"/>
      <c r="I4" s="35"/>
      <c r="J4" s="35"/>
      <c r="K4" s="35"/>
      <c r="L4" s="22">
        <v>20</v>
      </c>
      <c r="M4" s="37" t="s">
        <v>12</v>
      </c>
      <c r="N4" s="38">
        <v>8</v>
      </c>
      <c r="O4" s="19" t="s">
        <v>37</v>
      </c>
      <c r="P4" s="19" t="s">
        <v>13</v>
      </c>
      <c r="Q4" s="18" t="str">
        <f t="shared" ref="Q4" si="0">D4</f>
        <v>RB45</v>
      </c>
      <c r="R4" s="19"/>
      <c r="S4" s="24" t="s">
        <v>18</v>
      </c>
    </row>
    <row r="5" spans="1:19" s="5" customFormat="1" ht="9" customHeight="1">
      <c r="A5" s="19"/>
      <c r="B5" s="34"/>
      <c r="C5" s="20"/>
      <c r="D5" s="21"/>
      <c r="E5" s="19"/>
      <c r="F5" s="22"/>
      <c r="G5" s="35"/>
      <c r="H5" s="36"/>
      <c r="I5" s="35"/>
      <c r="J5" s="35"/>
      <c r="K5" s="35"/>
      <c r="L5" s="22"/>
      <c r="M5" s="37"/>
      <c r="N5" s="38"/>
      <c r="O5" s="19"/>
      <c r="P5" s="19"/>
      <c r="Q5" s="18"/>
      <c r="R5" s="19"/>
      <c r="S5" s="24"/>
    </row>
    <row r="6" spans="1:19" s="3" customFormat="1" ht="17.45" customHeight="1">
      <c r="A6" s="13"/>
      <c r="B6" s="13"/>
      <c r="C6" s="14"/>
      <c r="D6" s="15"/>
      <c r="E6" s="39" t="s">
        <v>19</v>
      </c>
      <c r="F6" s="16"/>
      <c r="G6" s="40"/>
      <c r="H6" s="40"/>
      <c r="I6" s="40"/>
      <c r="J6" s="40"/>
      <c r="K6" s="40"/>
      <c r="L6" s="16"/>
      <c r="M6" s="41"/>
      <c r="N6" s="42"/>
      <c r="O6" s="13"/>
      <c r="P6" s="13"/>
      <c r="Q6" s="17"/>
      <c r="R6" s="43"/>
      <c r="S6" s="25"/>
    </row>
    <row r="7" spans="1:19" s="4" customFormat="1" ht="24.45" customHeight="1">
      <c r="A7" s="19" t="s">
        <v>43</v>
      </c>
      <c r="B7" s="34" t="s">
        <v>44</v>
      </c>
      <c r="C7" s="20" t="s">
        <v>51</v>
      </c>
      <c r="D7" s="21" t="s">
        <v>24</v>
      </c>
      <c r="E7" s="19" t="s">
        <v>20</v>
      </c>
      <c r="F7" s="22">
        <v>230</v>
      </c>
      <c r="G7" s="44">
        <v>0.15</v>
      </c>
      <c r="H7" s="36">
        <v>0.7</v>
      </c>
      <c r="I7" s="35">
        <f t="shared" ref="I7" si="1">H7*G7</f>
        <v>0.105</v>
      </c>
      <c r="J7" s="35">
        <v>0.95</v>
      </c>
      <c r="K7" s="35">
        <f t="shared" ref="K7" si="2">G7/F7*1000/J7</f>
        <v>0.68649885583524017</v>
      </c>
      <c r="L7" s="22">
        <v>10</v>
      </c>
      <c r="M7" s="37" t="s">
        <v>12</v>
      </c>
      <c r="N7" s="38">
        <v>45</v>
      </c>
      <c r="O7" s="19" t="s">
        <v>26</v>
      </c>
      <c r="P7" s="19" t="s">
        <v>13</v>
      </c>
      <c r="Q7" s="18" t="str">
        <f t="shared" ref="Q7" si="3">D7</f>
        <v>01</v>
      </c>
      <c r="R7" s="19"/>
      <c r="S7" s="24" t="s">
        <v>18</v>
      </c>
    </row>
    <row r="8" spans="1:19" s="5" customFormat="1" ht="15.7" customHeight="1">
      <c r="A8" s="19"/>
      <c r="B8" s="34"/>
      <c r="C8" s="20"/>
      <c r="D8" s="21" t="s">
        <v>38</v>
      </c>
      <c r="E8" s="19"/>
      <c r="F8" s="22"/>
      <c r="G8" s="35"/>
      <c r="H8" s="36"/>
      <c r="I8" s="35"/>
      <c r="J8" s="35"/>
      <c r="K8" s="35"/>
      <c r="L8" s="22"/>
      <c r="M8" s="37"/>
      <c r="N8" s="38"/>
      <c r="O8" s="19"/>
      <c r="P8" s="19"/>
      <c r="Q8" s="18"/>
      <c r="R8" s="19"/>
      <c r="S8" s="24"/>
    </row>
    <row r="9" spans="1:19" s="4" customFormat="1" ht="24.45" customHeight="1">
      <c r="A9" s="19" t="s">
        <v>43</v>
      </c>
      <c r="B9" s="34" t="s">
        <v>45</v>
      </c>
      <c r="C9" s="20" t="s">
        <v>51</v>
      </c>
      <c r="D9" s="21" t="s">
        <v>25</v>
      </c>
      <c r="E9" s="19" t="s">
        <v>20</v>
      </c>
      <c r="F9" s="22">
        <v>230</v>
      </c>
      <c r="G9" s="44">
        <v>0.2</v>
      </c>
      <c r="H9" s="36">
        <v>0.7</v>
      </c>
      <c r="I9" s="35">
        <f t="shared" ref="I9" si="4">H9*G9</f>
        <v>0.13999999999999999</v>
      </c>
      <c r="J9" s="35">
        <v>0.95</v>
      </c>
      <c r="K9" s="35">
        <f t="shared" ref="K9" si="5">G9/F9*1000/J9</f>
        <v>0.91533180778032053</v>
      </c>
      <c r="L9" s="22">
        <v>10</v>
      </c>
      <c r="M9" s="37" t="s">
        <v>12</v>
      </c>
      <c r="N9" s="38">
        <v>38</v>
      </c>
      <c r="O9" s="19" t="s">
        <v>26</v>
      </c>
      <c r="P9" s="19" t="s">
        <v>13</v>
      </c>
      <c r="Q9" s="18" t="str">
        <f t="shared" ref="Q9" si="6">D9</f>
        <v>02</v>
      </c>
      <c r="R9" s="19"/>
      <c r="S9" s="24" t="s">
        <v>18</v>
      </c>
    </row>
    <row r="10" spans="1:19" s="5" customFormat="1" ht="15.7" customHeight="1">
      <c r="A10" s="19"/>
      <c r="B10" s="34"/>
      <c r="C10" s="20"/>
      <c r="D10" s="21" t="s">
        <v>27</v>
      </c>
      <c r="E10" s="19"/>
      <c r="F10" s="22"/>
      <c r="G10" s="35"/>
      <c r="H10" s="36"/>
      <c r="I10" s="35"/>
      <c r="J10" s="35"/>
      <c r="K10" s="35"/>
      <c r="L10" s="22"/>
      <c r="M10" s="37"/>
      <c r="N10" s="38"/>
      <c r="O10" s="19"/>
      <c r="P10" s="19"/>
      <c r="Q10" s="18"/>
      <c r="R10" s="19"/>
      <c r="S10" s="24"/>
    </row>
    <row r="11" spans="1:19" s="5" customFormat="1" ht="9" customHeight="1">
      <c r="A11" s="19"/>
      <c r="B11" s="34"/>
      <c r="C11" s="20"/>
      <c r="D11" s="21"/>
      <c r="E11" s="19"/>
      <c r="F11" s="22"/>
      <c r="G11" s="35"/>
      <c r="H11" s="36"/>
      <c r="I11" s="35"/>
      <c r="J11" s="35"/>
      <c r="K11" s="35"/>
      <c r="L11" s="22"/>
      <c r="M11" s="37"/>
      <c r="N11" s="38"/>
      <c r="O11" s="19"/>
      <c r="P11" s="19"/>
      <c r="Q11" s="18"/>
      <c r="R11" s="19"/>
      <c r="S11" s="24"/>
    </row>
    <row r="12" spans="1:19" s="3" customFormat="1" ht="17.45" customHeight="1">
      <c r="A12" s="13"/>
      <c r="B12" s="13"/>
      <c r="C12" s="14"/>
      <c r="D12" s="15"/>
      <c r="E12" s="45" t="s">
        <v>21</v>
      </c>
      <c r="F12" s="16"/>
      <c r="G12" s="40"/>
      <c r="H12" s="40"/>
      <c r="I12" s="40"/>
      <c r="J12" s="40"/>
      <c r="K12" s="40"/>
      <c r="L12" s="16"/>
      <c r="M12" s="41"/>
      <c r="N12" s="42"/>
      <c r="O12" s="13"/>
      <c r="P12" s="13"/>
      <c r="Q12" s="17"/>
      <c r="R12" s="43"/>
      <c r="S12" s="25"/>
    </row>
    <row r="13" spans="1:19" s="4" customFormat="1" ht="25" customHeight="1">
      <c r="A13" s="19" t="s">
        <v>43</v>
      </c>
      <c r="B13" s="34" t="s">
        <v>46</v>
      </c>
      <c r="C13" s="20" t="s">
        <v>51</v>
      </c>
      <c r="D13" s="21" t="s">
        <v>28</v>
      </c>
      <c r="E13" s="19" t="s">
        <v>35</v>
      </c>
      <c r="F13" s="22">
        <v>230</v>
      </c>
      <c r="G13" s="44">
        <v>0.6</v>
      </c>
      <c r="H13" s="36">
        <v>0.6</v>
      </c>
      <c r="I13" s="35">
        <f t="shared" ref="I13" si="7">H13*G13</f>
        <v>0.36</v>
      </c>
      <c r="J13" s="35">
        <v>0.95</v>
      </c>
      <c r="K13" s="35">
        <f t="shared" ref="K13" si="8">G13/F13*1000/J13</f>
        <v>2.7459954233409607</v>
      </c>
      <c r="L13" s="22">
        <v>16</v>
      </c>
      <c r="M13" s="37" t="s">
        <v>12</v>
      </c>
      <c r="N13" s="38">
        <v>58</v>
      </c>
      <c r="O13" s="19" t="s">
        <v>29</v>
      </c>
      <c r="P13" s="19" t="s">
        <v>13</v>
      </c>
      <c r="Q13" s="18" t="str">
        <f t="shared" ref="Q13" si="9">D13</f>
        <v>03</v>
      </c>
      <c r="R13" s="19"/>
      <c r="S13" s="24" t="s">
        <v>18</v>
      </c>
    </row>
    <row r="14" spans="1:19" s="4" customFormat="1" ht="25" customHeight="1">
      <c r="A14" s="19" t="s">
        <v>43</v>
      </c>
      <c r="B14" s="34" t="s">
        <v>47</v>
      </c>
      <c r="C14" s="20" t="s">
        <v>51</v>
      </c>
      <c r="D14" s="21" t="s">
        <v>30</v>
      </c>
      <c r="E14" s="19" t="s">
        <v>35</v>
      </c>
      <c r="F14" s="22">
        <v>230</v>
      </c>
      <c r="G14" s="44">
        <v>0.6</v>
      </c>
      <c r="H14" s="36">
        <v>0.6</v>
      </c>
      <c r="I14" s="35">
        <f t="shared" ref="I14:I18" si="10">H14*G14</f>
        <v>0.36</v>
      </c>
      <c r="J14" s="35">
        <v>0.95</v>
      </c>
      <c r="K14" s="35">
        <f t="shared" ref="K14:K18" si="11">G14/F14*1000/J14</f>
        <v>2.7459954233409607</v>
      </c>
      <c r="L14" s="22">
        <v>16</v>
      </c>
      <c r="M14" s="37" t="s">
        <v>12</v>
      </c>
      <c r="N14" s="38">
        <v>35</v>
      </c>
      <c r="O14" s="19" t="s">
        <v>29</v>
      </c>
      <c r="P14" s="19" t="s">
        <v>13</v>
      </c>
      <c r="Q14" s="18" t="str">
        <f t="shared" ref="Q14:Q18" si="12">D14</f>
        <v>04</v>
      </c>
      <c r="R14" s="19"/>
      <c r="S14" s="24" t="s">
        <v>18</v>
      </c>
    </row>
    <row r="15" spans="1:19" s="4" customFormat="1" ht="27.7" customHeight="1">
      <c r="A15" s="19" t="s">
        <v>43</v>
      </c>
      <c r="B15" s="34" t="s">
        <v>48</v>
      </c>
      <c r="C15" s="20" t="s">
        <v>51</v>
      </c>
      <c r="D15" s="21" t="s">
        <v>31</v>
      </c>
      <c r="E15" s="19" t="s">
        <v>39</v>
      </c>
      <c r="F15" s="22">
        <v>230</v>
      </c>
      <c r="G15" s="44">
        <v>0.2</v>
      </c>
      <c r="H15" s="36">
        <v>1</v>
      </c>
      <c r="I15" s="35">
        <f t="shared" si="10"/>
        <v>0.2</v>
      </c>
      <c r="J15" s="35">
        <v>0.95</v>
      </c>
      <c r="K15" s="35">
        <f t="shared" si="11"/>
        <v>0.91533180778032053</v>
      </c>
      <c r="L15" s="22">
        <v>16</v>
      </c>
      <c r="M15" s="37" t="s">
        <v>12</v>
      </c>
      <c r="N15" s="38">
        <v>18</v>
      </c>
      <c r="O15" s="19" t="s">
        <v>29</v>
      </c>
      <c r="P15" s="19" t="s">
        <v>13</v>
      </c>
      <c r="Q15" s="18" t="str">
        <f t="shared" si="12"/>
        <v>05</v>
      </c>
      <c r="R15" s="19"/>
      <c r="S15" s="24" t="s">
        <v>18</v>
      </c>
    </row>
    <row r="16" spans="1:19" s="4" customFormat="1" ht="25" customHeight="1">
      <c r="A16" s="19" t="s">
        <v>43</v>
      </c>
      <c r="B16" s="34" t="s">
        <v>48</v>
      </c>
      <c r="C16" s="20" t="s">
        <v>51</v>
      </c>
      <c r="D16" s="21" t="s">
        <v>32</v>
      </c>
      <c r="E16" s="19" t="s">
        <v>40</v>
      </c>
      <c r="F16" s="22">
        <v>230</v>
      </c>
      <c r="G16" s="44">
        <v>2.5</v>
      </c>
      <c r="H16" s="36">
        <v>0.7</v>
      </c>
      <c r="I16" s="35">
        <f t="shared" si="10"/>
        <v>1.75</v>
      </c>
      <c r="J16" s="35">
        <v>0.95</v>
      </c>
      <c r="K16" s="35">
        <f t="shared" si="11"/>
        <v>11.441647597254006</v>
      </c>
      <c r="L16" s="22">
        <v>16</v>
      </c>
      <c r="M16" s="37" t="s">
        <v>12</v>
      </c>
      <c r="N16" s="38">
        <v>18</v>
      </c>
      <c r="O16" s="19" t="s">
        <v>29</v>
      </c>
      <c r="P16" s="19" t="s">
        <v>13</v>
      </c>
      <c r="Q16" s="18" t="str">
        <f t="shared" si="12"/>
        <v>06</v>
      </c>
      <c r="R16" s="19"/>
      <c r="S16" s="24" t="s">
        <v>18</v>
      </c>
    </row>
    <row r="17" spans="1:19" s="4" customFormat="1" ht="25" customHeight="1">
      <c r="A17" s="19" t="s">
        <v>43</v>
      </c>
      <c r="B17" s="34" t="s">
        <v>48</v>
      </c>
      <c r="C17" s="20" t="s">
        <v>51</v>
      </c>
      <c r="D17" s="21" t="s">
        <v>33</v>
      </c>
      <c r="E17" s="19" t="s">
        <v>41</v>
      </c>
      <c r="F17" s="22">
        <v>230</v>
      </c>
      <c r="G17" s="44">
        <v>0.6</v>
      </c>
      <c r="H17" s="36">
        <v>0.6</v>
      </c>
      <c r="I17" s="35">
        <f t="shared" si="10"/>
        <v>0.36</v>
      </c>
      <c r="J17" s="35">
        <v>0.95</v>
      </c>
      <c r="K17" s="35">
        <f t="shared" si="11"/>
        <v>2.7459954233409607</v>
      </c>
      <c r="L17" s="22">
        <v>16</v>
      </c>
      <c r="M17" s="37" t="s">
        <v>12</v>
      </c>
      <c r="N17" s="38">
        <v>15</v>
      </c>
      <c r="O17" s="19" t="s">
        <v>29</v>
      </c>
      <c r="P17" s="19" t="s">
        <v>13</v>
      </c>
      <c r="Q17" s="18" t="str">
        <f t="shared" si="12"/>
        <v>07</v>
      </c>
      <c r="R17" s="19"/>
      <c r="S17" s="24" t="s">
        <v>18</v>
      </c>
    </row>
    <row r="18" spans="1:19" s="4" customFormat="1" ht="25" customHeight="1">
      <c r="A18" s="19" t="s">
        <v>43</v>
      </c>
      <c r="B18" s="34" t="s">
        <v>48</v>
      </c>
      <c r="C18" s="20" t="s">
        <v>51</v>
      </c>
      <c r="D18" s="21" t="s">
        <v>34</v>
      </c>
      <c r="E18" s="19" t="s">
        <v>41</v>
      </c>
      <c r="F18" s="22">
        <v>230</v>
      </c>
      <c r="G18" s="44">
        <v>0.6</v>
      </c>
      <c r="H18" s="36">
        <v>0.6</v>
      </c>
      <c r="I18" s="35">
        <f t="shared" si="10"/>
        <v>0.36</v>
      </c>
      <c r="J18" s="35">
        <v>0.95</v>
      </c>
      <c r="K18" s="35">
        <f t="shared" si="11"/>
        <v>2.7459954233409607</v>
      </c>
      <c r="L18" s="22">
        <v>16</v>
      </c>
      <c r="M18" s="37" t="s">
        <v>12</v>
      </c>
      <c r="N18" s="38">
        <v>15</v>
      </c>
      <c r="O18" s="19" t="s">
        <v>29</v>
      </c>
      <c r="P18" s="19" t="s">
        <v>13</v>
      </c>
      <c r="Q18" s="18" t="str">
        <f t="shared" si="12"/>
        <v>08</v>
      </c>
      <c r="R18" s="19"/>
      <c r="S18" s="24" t="s">
        <v>18</v>
      </c>
    </row>
    <row r="19" spans="1:19" s="4" customFormat="1" ht="25" customHeight="1">
      <c r="A19" s="19" t="s">
        <v>43</v>
      </c>
      <c r="B19" s="34" t="s">
        <v>49</v>
      </c>
      <c r="C19" s="20" t="s">
        <v>51</v>
      </c>
      <c r="D19" s="21" t="s">
        <v>36</v>
      </c>
      <c r="E19" s="19" t="s">
        <v>42</v>
      </c>
      <c r="F19" s="22">
        <v>230</v>
      </c>
      <c r="G19" s="44">
        <v>0.7</v>
      </c>
      <c r="H19" s="36">
        <v>0.6</v>
      </c>
      <c r="I19" s="35">
        <f t="shared" ref="I19" si="13">H19*G19</f>
        <v>0.42</v>
      </c>
      <c r="J19" s="35">
        <v>0.95</v>
      </c>
      <c r="K19" s="35">
        <f t="shared" ref="K19" si="14">G19/F19*1000/J19</f>
        <v>3.2036613272311212</v>
      </c>
      <c r="L19" s="22">
        <v>16</v>
      </c>
      <c r="M19" s="37" t="s">
        <v>12</v>
      </c>
      <c r="N19" s="38">
        <v>16</v>
      </c>
      <c r="O19" s="19" t="s">
        <v>29</v>
      </c>
      <c r="P19" s="19" t="s">
        <v>13</v>
      </c>
      <c r="Q19" s="18" t="str">
        <f t="shared" ref="Q19" si="15">D19</f>
        <v>09</v>
      </c>
      <c r="R19" s="19"/>
      <c r="S19" s="24" t="s">
        <v>18</v>
      </c>
    </row>
  </sheetData>
  <mergeCells count="2">
    <mergeCell ref="L1:M1"/>
    <mergeCell ref="P1:Q1"/>
  </mergeCells>
  <pageMargins left="0.7" right="0.7" top="0.78740157499999996" bottom="0.78740157499999996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RB45</vt:lpstr>
      <vt:lpstr>'RB45'!Oblast_tisku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TX-T3600</cp:lastModifiedBy>
  <cp:lastPrinted>2025-01-16T15:30:26Z</cp:lastPrinted>
  <dcterms:created xsi:type="dcterms:W3CDTF">2020-10-26T16:54:46Z</dcterms:created>
  <dcterms:modified xsi:type="dcterms:W3CDTF">2025-09-03T13:07:58Z</dcterms:modified>
</cp:coreProperties>
</file>